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" yWindow="80" windowWidth="18900" windowHeight="7340" activeTab="1"/>
  </bookViews>
  <sheets>
    <sheet name="Tabelle1" sheetId="1" r:id="rId1"/>
    <sheet name="optimiert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52" i="2" l="1"/>
  <c r="C48" i="2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4" i="1"/>
  <c r="G4" i="1"/>
  <c r="G3" i="1"/>
  <c r="F31" i="2"/>
  <c r="B4" i="2"/>
  <c r="B5" i="2" s="1"/>
  <c r="D3" i="2"/>
  <c r="D37" i="1"/>
  <c r="D35" i="1"/>
  <c r="F31" i="1"/>
  <c r="G31" i="1" s="1"/>
  <c r="E3" i="1"/>
  <c r="F3" i="1" s="1"/>
  <c r="E4" i="1"/>
  <c r="F4" i="1" s="1"/>
  <c r="E5" i="1"/>
  <c r="F5" i="1" s="1"/>
  <c r="G5" i="1" s="1"/>
  <c r="G33" i="1" s="1"/>
  <c r="E6" i="1"/>
  <c r="F6" i="1" s="1"/>
  <c r="G6" i="1" s="1"/>
  <c r="E7" i="1"/>
  <c r="F7" i="1" s="1"/>
  <c r="G7" i="1" s="1"/>
  <c r="E8" i="1"/>
  <c r="F8" i="1" s="1"/>
  <c r="G8" i="1" s="1"/>
  <c r="E9" i="1"/>
  <c r="F9" i="1" s="1"/>
  <c r="G9" i="1" s="1"/>
  <c r="E10" i="1"/>
  <c r="F10" i="1" s="1"/>
  <c r="G10" i="1" s="1"/>
  <c r="E11" i="1"/>
  <c r="F11" i="1" s="1"/>
  <c r="G11" i="1" s="1"/>
  <c r="E12" i="1"/>
  <c r="F12" i="1" s="1"/>
  <c r="G12" i="1" s="1"/>
  <c r="E13" i="1"/>
  <c r="F13" i="1" s="1"/>
  <c r="G13" i="1" s="1"/>
  <c r="E14" i="1"/>
  <c r="F14" i="1" s="1"/>
  <c r="G14" i="1" s="1"/>
  <c r="E15" i="1"/>
  <c r="F15" i="1" s="1"/>
  <c r="G15" i="1" s="1"/>
  <c r="E16" i="1"/>
  <c r="F16" i="1" s="1"/>
  <c r="G16" i="1" s="1"/>
  <c r="E17" i="1"/>
  <c r="F17" i="1" s="1"/>
  <c r="G17" i="1" s="1"/>
  <c r="E18" i="1"/>
  <c r="F18" i="1" s="1"/>
  <c r="G18" i="1" s="1"/>
  <c r="E19" i="1"/>
  <c r="F19" i="1" s="1"/>
  <c r="G19" i="1" s="1"/>
  <c r="E20" i="1"/>
  <c r="F20" i="1" s="1"/>
  <c r="G20" i="1" s="1"/>
  <c r="E21" i="1"/>
  <c r="F21" i="1" s="1"/>
  <c r="G21" i="1" s="1"/>
  <c r="E22" i="1"/>
  <c r="F22" i="1" s="1"/>
  <c r="G22" i="1" s="1"/>
  <c r="E23" i="1"/>
  <c r="F23" i="1" s="1"/>
  <c r="G23" i="1" s="1"/>
  <c r="E24" i="1"/>
  <c r="F24" i="1" s="1"/>
  <c r="G24" i="1" s="1"/>
  <c r="E25" i="1"/>
  <c r="F25" i="1" s="1"/>
  <c r="G25" i="1" s="1"/>
  <c r="E26" i="1"/>
  <c r="F26" i="1" s="1"/>
  <c r="G26" i="1" s="1"/>
  <c r="E27" i="1"/>
  <c r="F27" i="1" s="1"/>
  <c r="G27" i="1" s="1"/>
  <c r="E28" i="1"/>
  <c r="F28" i="1" s="1"/>
  <c r="G28" i="1" s="1"/>
  <c r="E29" i="1"/>
  <c r="F29" i="1" s="1"/>
  <c r="G29" i="1" s="1"/>
  <c r="E30" i="1"/>
  <c r="F30" i="1" s="1"/>
  <c r="G30" i="1" s="1"/>
  <c r="D3" i="1"/>
  <c r="D33" i="1" s="1"/>
  <c r="C33" i="1"/>
  <c r="C5" i="1"/>
  <c r="C6" i="1"/>
  <c r="C7" i="1"/>
  <c r="D7" i="1" s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D5" i="1"/>
  <c r="D6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4" i="1"/>
  <c r="C4" i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C4" i="2" l="1"/>
  <c r="D4" i="2" s="1"/>
  <c r="B6" i="2"/>
  <c r="C5" i="2"/>
  <c r="D5" i="2" s="1"/>
  <c r="B7" i="2" l="1"/>
  <c r="C6" i="2"/>
  <c r="D6" i="2" s="1"/>
  <c r="B8" i="2" l="1"/>
  <c r="C7" i="2"/>
  <c r="D7" i="2" s="1"/>
  <c r="B9" i="2" l="1"/>
  <c r="C8" i="2"/>
  <c r="D8" i="2" s="1"/>
  <c r="B10" i="2" l="1"/>
  <c r="C9" i="2"/>
  <c r="D9" i="2" s="1"/>
  <c r="B11" i="2" l="1"/>
  <c r="C10" i="2"/>
  <c r="D10" i="2" s="1"/>
  <c r="B12" i="2" l="1"/>
  <c r="C11" i="2"/>
  <c r="D11" i="2" s="1"/>
  <c r="B13" i="2" l="1"/>
  <c r="C12" i="2"/>
  <c r="D12" i="2" s="1"/>
  <c r="B14" i="2" l="1"/>
  <c r="C13" i="2"/>
  <c r="D13" i="2" s="1"/>
  <c r="B15" i="2" l="1"/>
  <c r="C14" i="2"/>
  <c r="D14" i="2" s="1"/>
  <c r="B16" i="2" l="1"/>
  <c r="C15" i="2"/>
  <c r="D15" i="2" s="1"/>
  <c r="B17" i="2" l="1"/>
  <c r="C16" i="2"/>
  <c r="D16" i="2" s="1"/>
  <c r="B18" i="2" l="1"/>
  <c r="C17" i="2"/>
  <c r="D17" i="2" s="1"/>
  <c r="B19" i="2" l="1"/>
  <c r="C18" i="2"/>
  <c r="D18" i="2" s="1"/>
  <c r="B20" i="2" l="1"/>
  <c r="C19" i="2"/>
  <c r="D19" i="2" s="1"/>
  <c r="B21" i="2" l="1"/>
  <c r="C20" i="2"/>
  <c r="D20" i="2" s="1"/>
  <c r="B22" i="2" l="1"/>
  <c r="C21" i="2"/>
  <c r="D21" i="2" s="1"/>
  <c r="B23" i="2" l="1"/>
  <c r="C22" i="2"/>
  <c r="D22" i="2" s="1"/>
  <c r="B24" i="2" l="1"/>
  <c r="C23" i="2"/>
  <c r="D23" i="2" s="1"/>
  <c r="B25" i="2" l="1"/>
  <c r="C24" i="2"/>
  <c r="D24" i="2" s="1"/>
  <c r="B26" i="2" l="1"/>
  <c r="C25" i="2"/>
  <c r="D25" i="2" s="1"/>
  <c r="B27" i="2" l="1"/>
  <c r="C26" i="2"/>
  <c r="D26" i="2" s="1"/>
  <c r="B28" i="2" l="1"/>
  <c r="C27" i="2"/>
  <c r="D27" i="2" s="1"/>
  <c r="B29" i="2" l="1"/>
  <c r="C28" i="2"/>
  <c r="D28" i="2" s="1"/>
  <c r="B30" i="2" l="1"/>
  <c r="C29" i="2"/>
  <c r="D29" i="2" s="1"/>
  <c r="B31" i="2" l="1"/>
  <c r="C30" i="2"/>
  <c r="D30" i="2" s="1"/>
  <c r="E3" i="2" l="1"/>
  <c r="F3" i="2" s="1"/>
  <c r="G3" i="2" s="1"/>
  <c r="E29" i="2"/>
  <c r="E27" i="2"/>
  <c r="E25" i="2"/>
  <c r="E23" i="2"/>
  <c r="E21" i="2"/>
  <c r="E19" i="2"/>
  <c r="E17" i="2"/>
  <c r="E15" i="2"/>
  <c r="E13" i="2"/>
  <c r="E11" i="2"/>
  <c r="E9" i="2"/>
  <c r="E7" i="2"/>
  <c r="E5" i="2"/>
  <c r="C31" i="2"/>
  <c r="E30" i="2"/>
  <c r="E28" i="2"/>
  <c r="E26" i="2"/>
  <c r="E24" i="2"/>
  <c r="E22" i="2"/>
  <c r="E20" i="2"/>
  <c r="E18" i="2"/>
  <c r="E16" i="2"/>
  <c r="E14" i="2"/>
  <c r="E12" i="2"/>
  <c r="E10" i="2"/>
  <c r="E8" i="2"/>
  <c r="E6" i="2"/>
  <c r="E4" i="2"/>
  <c r="F14" i="2" l="1"/>
  <c r="G14" i="2" s="1"/>
  <c r="H14" i="2"/>
  <c r="F30" i="2"/>
  <c r="G30" i="2" s="1"/>
  <c r="H30" i="2"/>
  <c r="H31" i="2"/>
  <c r="F25" i="2"/>
  <c r="G25" i="2" s="1"/>
  <c r="H25" i="2"/>
  <c r="F16" i="2"/>
  <c r="G16" i="2" s="1"/>
  <c r="H16" i="2"/>
  <c r="F24" i="2"/>
  <c r="G24" i="2" s="1"/>
  <c r="H24" i="2"/>
  <c r="F11" i="2"/>
  <c r="G11" i="2" s="1"/>
  <c r="H11" i="2"/>
  <c r="F19" i="2"/>
  <c r="G19" i="2" s="1"/>
  <c r="H19" i="2"/>
  <c r="F27" i="2"/>
  <c r="G27" i="2" s="1"/>
  <c r="H27" i="2"/>
  <c r="F17" i="2"/>
  <c r="G17" i="2" s="1"/>
  <c r="H17" i="2"/>
  <c r="F10" i="2"/>
  <c r="G10" i="2" s="1"/>
  <c r="H10" i="2"/>
  <c r="F18" i="2"/>
  <c r="G18" i="2" s="1"/>
  <c r="H18" i="2"/>
  <c r="F26" i="2"/>
  <c r="G26" i="2" s="1"/>
  <c r="H26" i="2"/>
  <c r="F5" i="2"/>
  <c r="G5" i="2" s="1"/>
  <c r="H5" i="2"/>
  <c r="F13" i="2"/>
  <c r="G13" i="2" s="1"/>
  <c r="H13" i="2"/>
  <c r="F21" i="2"/>
  <c r="G21" i="2" s="1"/>
  <c r="H21" i="2"/>
  <c r="F29" i="2"/>
  <c r="G29" i="2" s="1"/>
  <c r="H29" i="2"/>
  <c r="F6" i="2"/>
  <c r="G6" i="2" s="1"/>
  <c r="H6" i="2"/>
  <c r="F22" i="2"/>
  <c r="G22" i="2" s="1"/>
  <c r="H22" i="2"/>
  <c r="F9" i="2"/>
  <c r="G9" i="2" s="1"/>
  <c r="H9" i="2"/>
  <c r="F8" i="2"/>
  <c r="G8" i="2" s="1"/>
  <c r="H8" i="2"/>
  <c r="F4" i="2"/>
  <c r="G4" i="2" s="1"/>
  <c r="H4" i="2"/>
  <c r="F12" i="2"/>
  <c r="G12" i="2" s="1"/>
  <c r="H12" i="2"/>
  <c r="F20" i="2"/>
  <c r="G20" i="2" s="1"/>
  <c r="H20" i="2"/>
  <c r="F28" i="2"/>
  <c r="G28" i="2" s="1"/>
  <c r="H28" i="2"/>
  <c r="F7" i="2"/>
  <c r="G7" i="2" s="1"/>
  <c r="H7" i="2"/>
  <c r="F15" i="2"/>
  <c r="G15" i="2" s="1"/>
  <c r="H15" i="2"/>
  <c r="F23" i="2"/>
  <c r="G23" i="2" s="1"/>
  <c r="H23" i="2"/>
  <c r="D31" i="2"/>
  <c r="C33" i="2"/>
  <c r="G31" i="2" l="1"/>
  <c r="G33" i="2" s="1"/>
  <c r="D33" i="2"/>
  <c r="D35" i="2" l="1"/>
  <c r="C47" i="2"/>
  <c r="C50" i="2" s="1"/>
  <c r="D36" i="2" l="1"/>
  <c r="D37" i="2"/>
</calcChain>
</file>

<file path=xl/sharedStrings.xml><?xml version="1.0" encoding="utf-8"?>
<sst xmlns="http://schemas.openxmlformats.org/spreadsheetml/2006/main" count="40" uniqueCount="26">
  <si>
    <t>N</t>
  </si>
  <si>
    <t>R</t>
  </si>
  <si>
    <t>Anzahl</t>
  </si>
  <si>
    <t>Ganzzahl</t>
  </si>
  <si>
    <t>R [m]</t>
  </si>
  <si>
    <t>Umfang[m]</t>
  </si>
  <si>
    <t>Abstand[m]</t>
  </si>
  <si>
    <t>pro Ebene</t>
  </si>
  <si>
    <t>Ebenen sind nötig für 1,65 Millionen Behälter</t>
  </si>
  <si>
    <t>Abstand [m] der Ebenen</t>
  </si>
  <si>
    <t>dR [m]</t>
  </si>
  <si>
    <t>Die Kreise sind jeweils rund 37,7 cm größer als der nächste innere Kreis.</t>
  </si>
  <si>
    <t>Der Abstand der Behälter in jedem Kreis ist im Mittel 35,9 cm.</t>
  </si>
  <si>
    <t>Der Abstand der Ebenen beträgt 1,232 m.</t>
  </si>
  <si>
    <t>Anordnung von radioaktiven Behältern in einer 700 m hohen Säule mit 22 m Durchmesser.</t>
  </si>
  <si>
    <t>Der Abstand der Behälter in jedem Kreis ist im Mittel nur 14,4 cm.</t>
  </si>
  <si>
    <t>Der Abstand der Ebenen beträgt dagegen 3,08 m.</t>
  </si>
  <si>
    <t xml:space="preserve">Das erscheint mir zu eng. </t>
  </si>
  <si>
    <t>So ist der radiale und der azimuthale Abstand etwa gleich groß.</t>
  </si>
  <si>
    <t>Die Behälter sind 46 mm im Durchmesser und 139,1 mm hoch.</t>
  </si>
  <si>
    <t>Die Wärmeproduktion ist dann wesentlich gleichmäßiger verteilt.</t>
  </si>
  <si>
    <t>Behälter insgesamt</t>
  </si>
  <si>
    <t>[qm] Standfläche jedes Behälters</t>
  </si>
  <si>
    <t>[qm] Umgebungsfläche pro Behälter</t>
  </si>
  <si>
    <t>Anteil der Standfläche an der Umgebungsfläche</t>
  </si>
  <si>
    <t>Anteil des Behältervolumens am Umgebungsvolumen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</si>
</sst>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6" formatCode="0.0000"/>
    <numFmt numFmtId="167" formatCode="0.000"/>
    <numFmt numFmtId="168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68" fontId="0" fillId="0" borderId="0" xfId="0" applyNumberFormat="1"/>
    <xf numFmtId="11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27" workbookViewId="0">
      <selection activeCell="C48" sqref="C48"/>
    </sheetView>
  </sheetViews>
  <sheetFormatPr baseColWidth="10" defaultRowHeight="14.5" x14ac:dyDescent="0.35"/>
  <cols>
    <col min="1" max="1" width="2.81640625" bestFit="1" customWidth="1"/>
    <col min="2" max="2" width="3.81640625" bestFit="1" customWidth="1"/>
    <col min="3" max="3" width="8.26953125" bestFit="1" customWidth="1"/>
    <col min="4" max="4" width="8.36328125" bestFit="1" customWidth="1"/>
    <col min="5" max="5" width="5.26953125" bestFit="1" customWidth="1"/>
    <col min="6" max="6" width="10.26953125" bestFit="1" customWidth="1"/>
    <col min="7" max="7" width="10.6328125" bestFit="1" customWidth="1"/>
  </cols>
  <sheetData>
    <row r="1" spans="1:8" x14ac:dyDescent="0.35">
      <c r="A1" t="s">
        <v>14</v>
      </c>
    </row>
    <row r="2" spans="1:8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10</v>
      </c>
    </row>
    <row r="3" spans="1:8" x14ac:dyDescent="0.35">
      <c r="A3">
        <v>1</v>
      </c>
      <c r="B3">
        <v>17</v>
      </c>
      <c r="C3">
        <v>20</v>
      </c>
      <c r="D3" s="4">
        <f>ROUND(C3,0)</f>
        <v>20</v>
      </c>
      <c r="E3" s="3">
        <f t="shared" ref="E3:E29" si="0">$E$31/$B$31*B3</f>
        <v>0.45721271393643031</v>
      </c>
      <c r="F3" s="2">
        <f>E3*2*PI()</f>
        <v>2.8727522064610822</v>
      </c>
      <c r="G3" s="1">
        <f>F3/D3</f>
        <v>0.14363761032305411</v>
      </c>
    </row>
    <row r="4" spans="1:8" x14ac:dyDescent="0.35">
      <c r="A4">
        <v>2</v>
      </c>
      <c r="B4">
        <f>B3+14</f>
        <v>31</v>
      </c>
      <c r="C4" s="3">
        <f>$C$3/$B$3*B4</f>
        <v>36.470588235294116</v>
      </c>
      <c r="D4" s="4">
        <f>ROUND(C4,0)</f>
        <v>36</v>
      </c>
      <c r="E4" s="3">
        <f t="shared" si="0"/>
        <v>0.83374083129584353</v>
      </c>
      <c r="F4" s="2">
        <f t="shared" ref="F4:F31" si="1">E4*2*PI()</f>
        <v>5.2385481411937382</v>
      </c>
      <c r="G4" s="1">
        <f t="shared" ref="G4" si="2">F4/D4</f>
        <v>0.14551522614427051</v>
      </c>
      <c r="H4" s="2">
        <f>E4-E3</f>
        <v>0.37652811735941322</v>
      </c>
    </row>
    <row r="5" spans="1:8" x14ac:dyDescent="0.35">
      <c r="A5">
        <v>3</v>
      </c>
      <c r="B5">
        <f t="shared" ref="B5:B31" si="3">B4+14</f>
        <v>45</v>
      </c>
      <c r="C5" s="3">
        <f t="shared" ref="C5:C31" si="4">$C$3/$B$3*B5</f>
        <v>52.941176470588239</v>
      </c>
      <c r="D5" s="4">
        <f t="shared" ref="D5:D31" si="5">ROUND(C5,0)</f>
        <v>53</v>
      </c>
      <c r="E5" s="3">
        <f t="shared" si="0"/>
        <v>1.2102689486552567</v>
      </c>
      <c r="F5" s="2">
        <f t="shared" si="1"/>
        <v>7.6043440759263943</v>
      </c>
      <c r="G5" s="1">
        <f t="shared" ref="G5:G31" si="6">F5/D5</f>
        <v>0.14347819011181875</v>
      </c>
      <c r="H5" s="2">
        <f t="shared" ref="H5:H31" si="7">E5-E4</f>
        <v>0.37652811735941316</v>
      </c>
    </row>
    <row r="6" spans="1:8" x14ac:dyDescent="0.35">
      <c r="A6">
        <v>4</v>
      </c>
      <c r="B6">
        <f t="shared" si="3"/>
        <v>59</v>
      </c>
      <c r="C6" s="3">
        <f t="shared" si="4"/>
        <v>69.411764705882362</v>
      </c>
      <c r="D6" s="4">
        <f t="shared" si="5"/>
        <v>69</v>
      </c>
      <c r="E6" s="3">
        <f t="shared" si="0"/>
        <v>1.58679706601467</v>
      </c>
      <c r="F6" s="2">
        <f t="shared" si="1"/>
        <v>9.9701400106590494</v>
      </c>
      <c r="G6" s="1">
        <f t="shared" si="6"/>
        <v>0.14449478276317462</v>
      </c>
      <c r="H6" s="2">
        <f t="shared" si="7"/>
        <v>0.37652811735941327</v>
      </c>
    </row>
    <row r="7" spans="1:8" x14ac:dyDescent="0.35">
      <c r="A7">
        <v>5</v>
      </c>
      <c r="B7">
        <f t="shared" si="3"/>
        <v>73</v>
      </c>
      <c r="C7" s="3">
        <f t="shared" si="4"/>
        <v>85.882352941176478</v>
      </c>
      <c r="D7" s="4">
        <f t="shared" si="5"/>
        <v>86</v>
      </c>
      <c r="E7" s="3">
        <f t="shared" si="0"/>
        <v>1.963325183374083</v>
      </c>
      <c r="F7" s="2">
        <f t="shared" si="1"/>
        <v>12.335935945391705</v>
      </c>
      <c r="G7" s="1">
        <f t="shared" si="6"/>
        <v>0.1434411156440896</v>
      </c>
      <c r="H7" s="2">
        <f t="shared" si="7"/>
        <v>0.37652811735941305</v>
      </c>
    </row>
    <row r="8" spans="1:8" x14ac:dyDescent="0.35">
      <c r="A8">
        <v>6</v>
      </c>
      <c r="B8">
        <f t="shared" si="3"/>
        <v>87</v>
      </c>
      <c r="C8" s="3">
        <f t="shared" si="4"/>
        <v>102.35294117647059</v>
      </c>
      <c r="D8" s="4">
        <f t="shared" si="5"/>
        <v>102</v>
      </c>
      <c r="E8" s="3">
        <f t="shared" si="0"/>
        <v>2.3398533007334961</v>
      </c>
      <c r="F8" s="2">
        <f t="shared" si="1"/>
        <v>14.70173188012436</v>
      </c>
      <c r="G8" s="1">
        <f t="shared" si="6"/>
        <v>0.14413462627572901</v>
      </c>
      <c r="H8" s="2">
        <f t="shared" si="7"/>
        <v>0.37652811735941305</v>
      </c>
    </row>
    <row r="9" spans="1:8" x14ac:dyDescent="0.35">
      <c r="A9">
        <v>7</v>
      </c>
      <c r="B9">
        <f t="shared" si="3"/>
        <v>101</v>
      </c>
      <c r="C9" s="3">
        <f t="shared" si="4"/>
        <v>118.82352941176471</v>
      </c>
      <c r="D9" s="4">
        <f t="shared" si="5"/>
        <v>119</v>
      </c>
      <c r="E9" s="3">
        <f t="shared" si="0"/>
        <v>2.7163814180929093</v>
      </c>
      <c r="F9" s="2">
        <f t="shared" si="1"/>
        <v>17.067527814857016</v>
      </c>
      <c r="G9" s="1">
        <f t="shared" si="6"/>
        <v>0.1434246034861934</v>
      </c>
      <c r="H9" s="2">
        <f t="shared" si="7"/>
        <v>0.37652811735941327</v>
      </c>
    </row>
    <row r="10" spans="1:8" x14ac:dyDescent="0.35">
      <c r="A10">
        <v>8</v>
      </c>
      <c r="B10">
        <f t="shared" si="3"/>
        <v>115</v>
      </c>
      <c r="C10" s="3">
        <f t="shared" si="4"/>
        <v>135.29411764705884</v>
      </c>
      <c r="D10" s="4">
        <f t="shared" si="5"/>
        <v>135</v>
      </c>
      <c r="E10" s="3">
        <f t="shared" si="0"/>
        <v>3.0929095354523226</v>
      </c>
      <c r="F10" s="2">
        <f t="shared" si="1"/>
        <v>19.433323749589672</v>
      </c>
      <c r="G10" s="1">
        <f t="shared" si="6"/>
        <v>0.14395054629325682</v>
      </c>
      <c r="H10" s="2">
        <f t="shared" si="7"/>
        <v>0.37652811735941327</v>
      </c>
    </row>
    <row r="11" spans="1:8" x14ac:dyDescent="0.35">
      <c r="A11">
        <v>9</v>
      </c>
      <c r="B11">
        <f t="shared" si="3"/>
        <v>129</v>
      </c>
      <c r="C11" s="3">
        <f t="shared" si="4"/>
        <v>151.76470588235296</v>
      </c>
      <c r="D11" s="4">
        <f t="shared" si="5"/>
        <v>152</v>
      </c>
      <c r="E11" s="3">
        <f t="shared" si="0"/>
        <v>3.4694376528117359</v>
      </c>
      <c r="F11" s="2">
        <f t="shared" si="1"/>
        <v>21.799119684322328</v>
      </c>
      <c r="G11" s="1">
        <f t="shared" si="6"/>
        <v>0.14341526108106795</v>
      </c>
      <c r="H11" s="2">
        <f t="shared" si="7"/>
        <v>0.37652811735941327</v>
      </c>
    </row>
    <row r="12" spans="1:8" x14ac:dyDescent="0.35">
      <c r="A12">
        <v>10</v>
      </c>
      <c r="B12">
        <f t="shared" si="3"/>
        <v>143</v>
      </c>
      <c r="C12" s="3">
        <f t="shared" si="4"/>
        <v>168.23529411764707</v>
      </c>
      <c r="D12" s="4">
        <f t="shared" si="5"/>
        <v>168</v>
      </c>
      <c r="E12" s="3">
        <f t="shared" si="0"/>
        <v>3.8459657701711492</v>
      </c>
      <c r="F12" s="2">
        <f t="shared" si="1"/>
        <v>24.164915619054987</v>
      </c>
      <c r="G12" s="1">
        <f t="shared" si="6"/>
        <v>0.14383878344675588</v>
      </c>
      <c r="H12" s="2">
        <f t="shared" si="7"/>
        <v>0.37652811735941327</v>
      </c>
    </row>
    <row r="13" spans="1:8" x14ac:dyDescent="0.35">
      <c r="A13">
        <v>11</v>
      </c>
      <c r="B13">
        <f t="shared" si="3"/>
        <v>157</v>
      </c>
      <c r="C13" s="3">
        <f t="shared" si="4"/>
        <v>184.70588235294119</v>
      </c>
      <c r="D13" s="4">
        <f t="shared" si="5"/>
        <v>185</v>
      </c>
      <c r="E13" s="3">
        <f t="shared" si="0"/>
        <v>4.222493887530562</v>
      </c>
      <c r="F13" s="2">
        <f t="shared" si="1"/>
        <v>26.53071155378764</v>
      </c>
      <c r="G13" s="1">
        <f t="shared" si="6"/>
        <v>0.14340925164209536</v>
      </c>
      <c r="H13" s="2">
        <f t="shared" si="7"/>
        <v>0.37652811735941283</v>
      </c>
    </row>
    <row r="14" spans="1:8" x14ac:dyDescent="0.35">
      <c r="A14">
        <v>12</v>
      </c>
      <c r="B14">
        <f t="shared" si="3"/>
        <v>171</v>
      </c>
      <c r="C14" s="3">
        <f t="shared" si="4"/>
        <v>201.1764705882353</v>
      </c>
      <c r="D14" s="4">
        <f t="shared" si="5"/>
        <v>201</v>
      </c>
      <c r="E14" s="3">
        <f t="shared" si="0"/>
        <v>4.5990220048899753</v>
      </c>
      <c r="F14" s="2">
        <f t="shared" si="1"/>
        <v>28.896507488520296</v>
      </c>
      <c r="G14" s="1">
        <f t="shared" si="6"/>
        <v>0.14376371884835967</v>
      </c>
      <c r="H14" s="2">
        <f t="shared" si="7"/>
        <v>0.37652811735941327</v>
      </c>
    </row>
    <row r="15" spans="1:8" x14ac:dyDescent="0.35">
      <c r="A15">
        <v>13</v>
      </c>
      <c r="B15">
        <f t="shared" si="3"/>
        <v>185</v>
      </c>
      <c r="C15" s="3">
        <f t="shared" si="4"/>
        <v>217.64705882352942</v>
      </c>
      <c r="D15" s="4">
        <f t="shared" si="5"/>
        <v>218</v>
      </c>
      <c r="E15" s="3">
        <f t="shared" si="0"/>
        <v>4.9755501222493885</v>
      </c>
      <c r="F15" s="2">
        <f t="shared" si="1"/>
        <v>31.262303423252952</v>
      </c>
      <c r="G15" s="1">
        <f t="shared" si="6"/>
        <v>0.14340506157455482</v>
      </c>
      <c r="H15" s="2">
        <f t="shared" si="7"/>
        <v>0.37652811735941327</v>
      </c>
    </row>
    <row r="16" spans="1:8" x14ac:dyDescent="0.35">
      <c r="A16">
        <v>14</v>
      </c>
      <c r="B16">
        <f t="shared" si="3"/>
        <v>199</v>
      </c>
      <c r="C16" s="3">
        <f t="shared" si="4"/>
        <v>234.11764705882354</v>
      </c>
      <c r="D16" s="4">
        <f t="shared" si="5"/>
        <v>234</v>
      </c>
      <c r="E16" s="3">
        <f t="shared" si="0"/>
        <v>5.3520782396088018</v>
      </c>
      <c r="F16" s="2">
        <f t="shared" si="1"/>
        <v>33.628099357985612</v>
      </c>
      <c r="G16" s="1">
        <f t="shared" si="6"/>
        <v>0.14370982631617782</v>
      </c>
      <c r="H16" s="2">
        <f t="shared" si="7"/>
        <v>0.37652811735941327</v>
      </c>
    </row>
    <row r="17" spans="1:8" x14ac:dyDescent="0.35">
      <c r="A17">
        <v>15</v>
      </c>
      <c r="B17">
        <f t="shared" si="3"/>
        <v>213</v>
      </c>
      <c r="C17" s="3">
        <f t="shared" si="4"/>
        <v>250.58823529411765</v>
      </c>
      <c r="D17" s="4">
        <f t="shared" si="5"/>
        <v>251</v>
      </c>
      <c r="E17" s="3">
        <f t="shared" si="0"/>
        <v>5.7286063569682151</v>
      </c>
      <c r="F17" s="2">
        <f t="shared" si="1"/>
        <v>35.993895292718264</v>
      </c>
      <c r="G17" s="1">
        <f t="shared" si="6"/>
        <v>0.143401973277762</v>
      </c>
      <c r="H17" s="2">
        <f t="shared" si="7"/>
        <v>0.37652811735941327</v>
      </c>
    </row>
    <row r="18" spans="1:8" x14ac:dyDescent="0.35">
      <c r="A18">
        <v>16</v>
      </c>
      <c r="B18">
        <f t="shared" si="3"/>
        <v>227</v>
      </c>
      <c r="C18" s="3">
        <f t="shared" si="4"/>
        <v>267.05882352941177</v>
      </c>
      <c r="D18" s="4">
        <f t="shared" si="5"/>
        <v>267</v>
      </c>
      <c r="E18" s="3">
        <f t="shared" si="0"/>
        <v>6.1051344743276283</v>
      </c>
      <c r="F18" s="2">
        <f t="shared" si="1"/>
        <v>38.359691227450924</v>
      </c>
      <c r="G18" s="1">
        <f t="shared" si="6"/>
        <v>0.14366925553352405</v>
      </c>
      <c r="H18" s="2">
        <f t="shared" si="7"/>
        <v>0.37652811735941327</v>
      </c>
    </row>
    <row r="19" spans="1:8" x14ac:dyDescent="0.35">
      <c r="A19">
        <v>17</v>
      </c>
      <c r="B19">
        <f t="shared" si="3"/>
        <v>241</v>
      </c>
      <c r="C19" s="3">
        <f t="shared" si="4"/>
        <v>283.52941176470591</v>
      </c>
      <c r="D19" s="4">
        <f t="shared" si="5"/>
        <v>284</v>
      </c>
      <c r="E19" s="3">
        <f t="shared" si="0"/>
        <v>6.4816625916870416</v>
      </c>
      <c r="F19" s="2">
        <f t="shared" si="1"/>
        <v>40.725487162183576</v>
      </c>
      <c r="G19" s="1">
        <f t="shared" si="6"/>
        <v>0.14339960268374499</v>
      </c>
      <c r="H19" s="2">
        <f t="shared" si="7"/>
        <v>0.37652811735941327</v>
      </c>
    </row>
    <row r="20" spans="1:8" x14ac:dyDescent="0.35">
      <c r="A20">
        <v>18</v>
      </c>
      <c r="B20">
        <f t="shared" si="3"/>
        <v>255</v>
      </c>
      <c r="C20" s="3">
        <f t="shared" si="4"/>
        <v>300</v>
      </c>
      <c r="D20" s="4">
        <f t="shared" si="5"/>
        <v>300</v>
      </c>
      <c r="E20" s="3">
        <f t="shared" si="0"/>
        <v>6.8581907090464549</v>
      </c>
      <c r="F20" s="2">
        <f t="shared" si="1"/>
        <v>43.091283096916236</v>
      </c>
      <c r="G20" s="1">
        <f t="shared" si="6"/>
        <v>0.14363761032305411</v>
      </c>
      <c r="H20" s="2">
        <f t="shared" si="7"/>
        <v>0.37652811735941327</v>
      </c>
    </row>
    <row r="21" spans="1:8" x14ac:dyDescent="0.35">
      <c r="A21">
        <v>19</v>
      </c>
      <c r="B21">
        <f t="shared" si="3"/>
        <v>269</v>
      </c>
      <c r="C21" s="3">
        <f t="shared" si="4"/>
        <v>316.47058823529414</v>
      </c>
      <c r="D21" s="4">
        <f t="shared" si="5"/>
        <v>316</v>
      </c>
      <c r="E21" s="3">
        <f t="shared" si="0"/>
        <v>7.2347188264058673</v>
      </c>
      <c r="F21" s="2">
        <f t="shared" si="1"/>
        <v>45.457079031648888</v>
      </c>
      <c r="G21" s="1">
        <f t="shared" si="6"/>
        <v>0.14385151592293952</v>
      </c>
      <c r="H21" s="2">
        <f t="shared" si="7"/>
        <v>0.37652811735941238</v>
      </c>
    </row>
    <row r="22" spans="1:8" x14ac:dyDescent="0.35">
      <c r="A22">
        <v>20</v>
      </c>
      <c r="B22">
        <f t="shared" si="3"/>
        <v>283</v>
      </c>
      <c r="C22" s="3">
        <f t="shared" si="4"/>
        <v>332.94117647058823</v>
      </c>
      <c r="D22" s="4">
        <f t="shared" si="5"/>
        <v>333</v>
      </c>
      <c r="E22" s="3">
        <f t="shared" si="0"/>
        <v>7.6112469437652805</v>
      </c>
      <c r="F22" s="2">
        <f t="shared" si="1"/>
        <v>47.822874966381541</v>
      </c>
      <c r="G22" s="1">
        <f t="shared" si="6"/>
        <v>0.14361223713628091</v>
      </c>
      <c r="H22" s="2">
        <f t="shared" si="7"/>
        <v>0.37652811735941327</v>
      </c>
    </row>
    <row r="23" spans="1:8" x14ac:dyDescent="0.35">
      <c r="A23">
        <v>21</v>
      </c>
      <c r="B23">
        <f t="shared" si="3"/>
        <v>297</v>
      </c>
      <c r="C23" s="3">
        <f t="shared" si="4"/>
        <v>349.41176470588238</v>
      </c>
      <c r="D23" s="4">
        <f t="shared" si="5"/>
        <v>349</v>
      </c>
      <c r="E23" s="3">
        <f t="shared" si="0"/>
        <v>7.9877750611246938</v>
      </c>
      <c r="F23" s="2">
        <f t="shared" si="1"/>
        <v>50.1886709011142</v>
      </c>
      <c r="G23" s="1">
        <f t="shared" si="6"/>
        <v>0.14380707994588596</v>
      </c>
      <c r="H23" s="2">
        <f t="shared" si="7"/>
        <v>0.37652811735941327</v>
      </c>
    </row>
    <row r="24" spans="1:8" x14ac:dyDescent="0.35">
      <c r="A24">
        <v>22</v>
      </c>
      <c r="B24">
        <f t="shared" si="3"/>
        <v>311</v>
      </c>
      <c r="C24" s="3">
        <f t="shared" si="4"/>
        <v>365.88235294117646</v>
      </c>
      <c r="D24" s="4">
        <f t="shared" si="5"/>
        <v>366</v>
      </c>
      <c r="E24" s="3">
        <f t="shared" si="0"/>
        <v>8.3643031784841071</v>
      </c>
      <c r="F24" s="2">
        <f t="shared" si="1"/>
        <v>52.554466835846853</v>
      </c>
      <c r="G24" s="1">
        <f t="shared" si="6"/>
        <v>0.14359143944220451</v>
      </c>
      <c r="H24" s="2">
        <f t="shared" si="7"/>
        <v>0.37652811735941327</v>
      </c>
    </row>
    <row r="25" spans="1:8" x14ac:dyDescent="0.35">
      <c r="A25">
        <v>23</v>
      </c>
      <c r="B25">
        <f t="shared" si="3"/>
        <v>325</v>
      </c>
      <c r="C25" s="3">
        <f t="shared" si="4"/>
        <v>382.35294117647061</v>
      </c>
      <c r="D25" s="4">
        <f t="shared" si="5"/>
        <v>382</v>
      </c>
      <c r="E25" s="3">
        <f t="shared" si="0"/>
        <v>8.7408312958435204</v>
      </c>
      <c r="F25" s="2">
        <f t="shared" si="1"/>
        <v>54.920262770579512</v>
      </c>
      <c r="G25" s="1">
        <f t="shared" si="6"/>
        <v>0.1437703213889516</v>
      </c>
      <c r="H25" s="2">
        <f t="shared" si="7"/>
        <v>0.37652811735941327</v>
      </c>
    </row>
    <row r="26" spans="1:8" x14ac:dyDescent="0.35">
      <c r="A26">
        <v>24</v>
      </c>
      <c r="B26">
        <f t="shared" si="3"/>
        <v>339</v>
      </c>
      <c r="C26" s="3">
        <f t="shared" si="4"/>
        <v>398.8235294117647</v>
      </c>
      <c r="D26" s="4">
        <f t="shared" si="5"/>
        <v>399</v>
      </c>
      <c r="E26" s="3">
        <f t="shared" si="0"/>
        <v>9.1173594132029336</v>
      </c>
      <c r="F26" s="2">
        <f t="shared" si="1"/>
        <v>57.286058705312165</v>
      </c>
      <c r="G26" s="1">
        <f t="shared" si="6"/>
        <v>0.1435740819682009</v>
      </c>
      <c r="H26" s="2">
        <f t="shared" si="7"/>
        <v>0.37652811735941327</v>
      </c>
    </row>
    <row r="27" spans="1:8" x14ac:dyDescent="0.35">
      <c r="A27">
        <v>25</v>
      </c>
      <c r="B27">
        <f t="shared" si="3"/>
        <v>353</v>
      </c>
      <c r="C27" s="3">
        <f t="shared" si="4"/>
        <v>415.29411764705884</v>
      </c>
      <c r="D27" s="4">
        <f t="shared" si="5"/>
        <v>415</v>
      </c>
      <c r="E27" s="3">
        <f t="shared" si="0"/>
        <v>9.4938875305623469</v>
      </c>
      <c r="F27" s="2">
        <f t="shared" si="1"/>
        <v>59.651854640044824</v>
      </c>
      <c r="G27" s="1">
        <f t="shared" si="6"/>
        <v>0.14373940877119235</v>
      </c>
      <c r="H27" s="2">
        <f t="shared" si="7"/>
        <v>0.37652811735941327</v>
      </c>
    </row>
    <row r="28" spans="1:8" x14ac:dyDescent="0.35">
      <c r="A28">
        <v>26</v>
      </c>
      <c r="B28">
        <f t="shared" si="3"/>
        <v>367</v>
      </c>
      <c r="C28" s="3">
        <f t="shared" si="4"/>
        <v>431.76470588235293</v>
      </c>
      <c r="D28" s="4">
        <f t="shared" si="5"/>
        <v>432</v>
      </c>
      <c r="E28" s="3">
        <f t="shared" si="0"/>
        <v>9.8704156479217602</v>
      </c>
      <c r="F28" s="2">
        <f t="shared" si="1"/>
        <v>62.017650574777477</v>
      </c>
      <c r="G28" s="1">
        <f t="shared" si="6"/>
        <v>0.14355937633050342</v>
      </c>
      <c r="H28" s="2">
        <f t="shared" si="7"/>
        <v>0.37652811735941327</v>
      </c>
    </row>
    <row r="29" spans="1:8" x14ac:dyDescent="0.35">
      <c r="A29">
        <v>27</v>
      </c>
      <c r="B29">
        <f t="shared" si="3"/>
        <v>381</v>
      </c>
      <c r="C29" s="3">
        <f t="shared" si="4"/>
        <v>448.23529411764707</v>
      </c>
      <c r="D29" s="4">
        <f t="shared" si="5"/>
        <v>448</v>
      </c>
      <c r="E29" s="3">
        <f t="shared" si="0"/>
        <v>10.246943765281173</v>
      </c>
      <c r="F29" s="2">
        <f t="shared" si="1"/>
        <v>64.383446509510136</v>
      </c>
      <c r="G29" s="1">
        <f t="shared" si="6"/>
        <v>0.14371305024444228</v>
      </c>
      <c r="H29" s="2">
        <f t="shared" si="7"/>
        <v>0.37652811735941327</v>
      </c>
    </row>
    <row r="30" spans="1:8" x14ac:dyDescent="0.35">
      <c r="A30">
        <v>28</v>
      </c>
      <c r="B30">
        <f t="shared" si="3"/>
        <v>395</v>
      </c>
      <c r="C30" s="3">
        <f t="shared" si="4"/>
        <v>464.70588235294122</v>
      </c>
      <c r="D30" s="4">
        <f t="shared" si="5"/>
        <v>465</v>
      </c>
      <c r="E30" s="3">
        <f>$E$31/$B$31*B30</f>
        <v>10.623471882640587</v>
      </c>
      <c r="F30" s="2">
        <f t="shared" si="1"/>
        <v>66.749242444242796</v>
      </c>
      <c r="G30" s="1">
        <f t="shared" si="6"/>
        <v>0.14354675794460817</v>
      </c>
      <c r="H30" s="2">
        <f t="shared" si="7"/>
        <v>0.37652811735941327</v>
      </c>
    </row>
    <row r="31" spans="1:8" x14ac:dyDescent="0.35">
      <c r="A31">
        <v>29</v>
      </c>
      <c r="B31">
        <f t="shared" si="3"/>
        <v>409</v>
      </c>
      <c r="C31" s="3">
        <f t="shared" si="4"/>
        <v>481.1764705882353</v>
      </c>
      <c r="D31" s="4">
        <f t="shared" si="5"/>
        <v>481</v>
      </c>
      <c r="E31" s="3">
        <v>11</v>
      </c>
      <c r="F31" s="2">
        <f t="shared" si="1"/>
        <v>69.115038378975441</v>
      </c>
      <c r="G31" s="1">
        <f t="shared" si="6"/>
        <v>0.14369030848019843</v>
      </c>
      <c r="H31" s="2">
        <f t="shared" si="7"/>
        <v>0.37652811735941327</v>
      </c>
    </row>
    <row r="33" spans="1:8" x14ac:dyDescent="0.35">
      <c r="C33" s="3">
        <f>SUM(C3:C31)</f>
        <v>7267.0588235294117</v>
      </c>
      <c r="D33" s="3">
        <f>SUM(D3:D31)</f>
        <v>7266</v>
      </c>
      <c r="E33" t="s">
        <v>7</v>
      </c>
      <c r="G33" s="1">
        <f>AVERAGE(G3:G31)</f>
        <v>0.1437304352877273</v>
      </c>
    </row>
    <row r="35" spans="1:8" x14ac:dyDescent="0.35">
      <c r="C35" s="5">
        <v>1650000</v>
      </c>
      <c r="D35" s="3">
        <f>C35/D33</f>
        <v>227.08505367464906</v>
      </c>
      <c r="E35" t="s">
        <v>8</v>
      </c>
    </row>
    <row r="37" spans="1:8" x14ac:dyDescent="0.35">
      <c r="C37">
        <v>700</v>
      </c>
      <c r="D37">
        <f>C37/D35</f>
        <v>3.0825454545454543</v>
      </c>
      <c r="E37" t="s">
        <v>9</v>
      </c>
    </row>
    <row r="39" spans="1:8" x14ac:dyDescent="0.35">
      <c r="A39" s="6" t="s">
        <v>11</v>
      </c>
      <c r="B39" s="6"/>
      <c r="C39" s="6"/>
      <c r="D39" s="6"/>
      <c r="E39" s="6"/>
      <c r="F39" s="6"/>
      <c r="G39" s="6"/>
      <c r="H39" s="6"/>
    </row>
    <row r="40" spans="1:8" x14ac:dyDescent="0.35">
      <c r="A40" s="6" t="s">
        <v>15</v>
      </c>
      <c r="B40" s="6"/>
      <c r="C40" s="6"/>
      <c r="D40" s="6"/>
      <c r="E40" s="6"/>
      <c r="F40" s="6"/>
      <c r="G40" s="6"/>
      <c r="H40" s="6"/>
    </row>
    <row r="41" spans="1:8" x14ac:dyDescent="0.35">
      <c r="A41" s="7" t="s">
        <v>17</v>
      </c>
      <c r="B41" s="7"/>
      <c r="C41" s="7"/>
      <c r="D41" s="7"/>
      <c r="E41" s="7"/>
      <c r="F41" s="7"/>
      <c r="G41" s="7"/>
      <c r="H41" s="7"/>
    </row>
    <row r="42" spans="1:8" x14ac:dyDescent="0.35">
      <c r="A42" s="6" t="s">
        <v>16</v>
      </c>
      <c r="B42" s="6"/>
      <c r="C42" s="6"/>
      <c r="D42" s="6"/>
      <c r="E42" s="6"/>
      <c r="F42" s="6"/>
      <c r="G42" s="6"/>
    </row>
    <row r="44" spans="1:8" x14ac:dyDescent="0.35">
      <c r="A44" s="6" t="s">
        <v>19</v>
      </c>
      <c r="B44" s="6"/>
      <c r="C44" s="6"/>
      <c r="D44" s="6"/>
      <c r="E44" s="6"/>
      <c r="F44" s="6"/>
      <c r="G44" s="6"/>
      <c r="H44" s="6"/>
    </row>
  </sheetData>
  <mergeCells count="4">
    <mergeCell ref="A39:H39"/>
    <mergeCell ref="A40:H40"/>
    <mergeCell ref="A42:G42"/>
    <mergeCell ref="A44:H4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topLeftCell="A34" workbookViewId="0">
      <selection activeCell="D53" sqref="D53"/>
    </sheetView>
  </sheetViews>
  <sheetFormatPr baseColWidth="10" defaultRowHeight="14.5" x14ac:dyDescent="0.35"/>
  <cols>
    <col min="1" max="1" width="2.81640625" bestFit="1" customWidth="1"/>
    <col min="2" max="2" width="3.81640625" bestFit="1" customWidth="1"/>
    <col min="3" max="3" width="8.26953125" bestFit="1" customWidth="1"/>
    <col min="4" max="4" width="8.90625" customWidth="1"/>
    <col min="5" max="5" width="7.1796875" customWidth="1"/>
    <col min="6" max="6" width="10.26953125" bestFit="1" customWidth="1"/>
    <col min="7" max="7" width="10.6328125" bestFit="1" customWidth="1"/>
    <col min="8" max="8" width="7.7265625" customWidth="1"/>
  </cols>
  <sheetData>
    <row r="1" spans="1:8" x14ac:dyDescent="0.35">
      <c r="A1" t="s">
        <v>14</v>
      </c>
    </row>
    <row r="2" spans="1:8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10</v>
      </c>
    </row>
    <row r="3" spans="1:8" x14ac:dyDescent="0.35">
      <c r="A3">
        <v>1</v>
      </c>
      <c r="B3">
        <v>17</v>
      </c>
      <c r="C3">
        <v>8</v>
      </c>
      <c r="D3" s="4">
        <f>ROUND(C3,0)</f>
        <v>8</v>
      </c>
      <c r="E3" s="3">
        <f t="shared" ref="E3:E29" si="0">$E$31/$B$31*B3</f>
        <v>0.45721271393643031</v>
      </c>
      <c r="F3" s="2">
        <f>E3*2*PI()</f>
        <v>2.8727522064610822</v>
      </c>
      <c r="G3" s="1">
        <f>F3/D3</f>
        <v>0.35909402580763528</v>
      </c>
    </row>
    <row r="4" spans="1:8" x14ac:dyDescent="0.35">
      <c r="A4">
        <v>2</v>
      </c>
      <c r="B4">
        <f>B3+14</f>
        <v>31</v>
      </c>
      <c r="C4" s="3">
        <f>$C$3/$B$3*B4</f>
        <v>14.588235294117647</v>
      </c>
      <c r="D4" s="4">
        <f>ROUND(C4,0)</f>
        <v>15</v>
      </c>
      <c r="E4" s="3">
        <f t="shared" si="0"/>
        <v>0.83374083129584353</v>
      </c>
      <c r="F4" s="2">
        <f t="shared" ref="F4:F31" si="1">E4*2*PI()</f>
        <v>5.2385481411937382</v>
      </c>
      <c r="G4" s="1">
        <f t="shared" ref="G4:G31" si="2">F4/D4</f>
        <v>0.34923654274624921</v>
      </c>
      <c r="H4" s="2">
        <f>E4-E3</f>
        <v>0.37652811735941322</v>
      </c>
    </row>
    <row r="5" spans="1:8" x14ac:dyDescent="0.35">
      <c r="A5">
        <v>3</v>
      </c>
      <c r="B5">
        <f t="shared" ref="B5:B31" si="3">B4+14</f>
        <v>45</v>
      </c>
      <c r="C5" s="3">
        <f t="shared" ref="C5:C31" si="4">$C$3/$B$3*B5</f>
        <v>21.176470588235293</v>
      </c>
      <c r="D5" s="4">
        <f t="shared" ref="D5:D31" si="5">ROUND(C5,0)</f>
        <v>21</v>
      </c>
      <c r="E5" s="3">
        <f t="shared" si="0"/>
        <v>1.2102689486552567</v>
      </c>
      <c r="F5" s="2">
        <f t="shared" si="1"/>
        <v>7.6043440759263943</v>
      </c>
      <c r="G5" s="1">
        <f t="shared" si="2"/>
        <v>0.36211162266316166</v>
      </c>
      <c r="H5" s="2">
        <f t="shared" ref="H5:H31" si="6">E5-E4</f>
        <v>0.37652811735941316</v>
      </c>
    </row>
    <row r="6" spans="1:8" x14ac:dyDescent="0.35">
      <c r="A6">
        <v>4</v>
      </c>
      <c r="B6">
        <f t="shared" si="3"/>
        <v>59</v>
      </c>
      <c r="C6" s="3">
        <f t="shared" si="4"/>
        <v>27.764705882352942</v>
      </c>
      <c r="D6" s="4">
        <f t="shared" si="5"/>
        <v>28</v>
      </c>
      <c r="E6" s="3">
        <f t="shared" si="0"/>
        <v>1.58679706601467</v>
      </c>
      <c r="F6" s="2">
        <f t="shared" si="1"/>
        <v>9.9701400106590494</v>
      </c>
      <c r="G6" s="1">
        <f t="shared" si="2"/>
        <v>0.35607642895210889</v>
      </c>
      <c r="H6" s="2">
        <f t="shared" si="6"/>
        <v>0.37652811735941327</v>
      </c>
    </row>
    <row r="7" spans="1:8" x14ac:dyDescent="0.35">
      <c r="A7">
        <v>5</v>
      </c>
      <c r="B7">
        <f t="shared" si="3"/>
        <v>73</v>
      </c>
      <c r="C7" s="3">
        <f t="shared" si="4"/>
        <v>34.352941176470587</v>
      </c>
      <c r="D7" s="4">
        <f t="shared" si="5"/>
        <v>34</v>
      </c>
      <c r="E7" s="3">
        <f t="shared" si="0"/>
        <v>1.963325183374083</v>
      </c>
      <c r="F7" s="2">
        <f t="shared" si="1"/>
        <v>12.335935945391705</v>
      </c>
      <c r="G7" s="1">
        <f t="shared" si="2"/>
        <v>0.36282164545269724</v>
      </c>
      <c r="H7" s="2">
        <f t="shared" si="6"/>
        <v>0.37652811735941305</v>
      </c>
    </row>
    <row r="8" spans="1:8" x14ac:dyDescent="0.35">
      <c r="A8">
        <v>6</v>
      </c>
      <c r="B8">
        <f t="shared" si="3"/>
        <v>87</v>
      </c>
      <c r="C8" s="3">
        <f t="shared" si="4"/>
        <v>40.941176470588232</v>
      </c>
      <c r="D8" s="4">
        <f t="shared" si="5"/>
        <v>41</v>
      </c>
      <c r="E8" s="3">
        <f t="shared" si="0"/>
        <v>2.3398533007334961</v>
      </c>
      <c r="F8" s="2">
        <f t="shared" si="1"/>
        <v>14.70173188012436</v>
      </c>
      <c r="G8" s="1">
        <f t="shared" si="2"/>
        <v>0.35857882634449656</v>
      </c>
      <c r="H8" s="2">
        <f t="shared" si="6"/>
        <v>0.37652811735941305</v>
      </c>
    </row>
    <row r="9" spans="1:8" x14ac:dyDescent="0.35">
      <c r="A9">
        <v>7</v>
      </c>
      <c r="B9">
        <f t="shared" si="3"/>
        <v>101</v>
      </c>
      <c r="C9" s="3">
        <f t="shared" si="4"/>
        <v>47.529411764705884</v>
      </c>
      <c r="D9" s="4">
        <f t="shared" si="5"/>
        <v>48</v>
      </c>
      <c r="E9" s="3">
        <f t="shared" si="0"/>
        <v>2.7163814180929093</v>
      </c>
      <c r="F9" s="2">
        <f t="shared" si="1"/>
        <v>17.067527814857016</v>
      </c>
      <c r="G9" s="1">
        <f t="shared" si="2"/>
        <v>0.35557349614285449</v>
      </c>
      <c r="H9" s="2">
        <f t="shared" si="6"/>
        <v>0.37652811735941327</v>
      </c>
    </row>
    <row r="10" spans="1:8" x14ac:dyDescent="0.35">
      <c r="A10">
        <v>8</v>
      </c>
      <c r="B10">
        <f t="shared" si="3"/>
        <v>115</v>
      </c>
      <c r="C10" s="3">
        <f t="shared" si="4"/>
        <v>54.117647058823529</v>
      </c>
      <c r="D10" s="4">
        <f t="shared" si="5"/>
        <v>54</v>
      </c>
      <c r="E10" s="3">
        <f t="shared" si="0"/>
        <v>3.0929095354523226</v>
      </c>
      <c r="F10" s="2">
        <f t="shared" si="1"/>
        <v>19.433323749589672</v>
      </c>
      <c r="G10" s="1">
        <f t="shared" si="2"/>
        <v>0.35987636573314208</v>
      </c>
      <c r="H10" s="2">
        <f t="shared" si="6"/>
        <v>0.37652811735941327</v>
      </c>
    </row>
    <row r="11" spans="1:8" x14ac:dyDescent="0.35">
      <c r="A11">
        <v>9</v>
      </c>
      <c r="B11">
        <f t="shared" si="3"/>
        <v>129</v>
      </c>
      <c r="C11" s="3">
        <f t="shared" si="4"/>
        <v>60.705882352941174</v>
      </c>
      <c r="D11" s="4">
        <f t="shared" si="5"/>
        <v>61</v>
      </c>
      <c r="E11" s="3">
        <f t="shared" si="0"/>
        <v>3.4694376528117359</v>
      </c>
      <c r="F11" s="2">
        <f t="shared" si="1"/>
        <v>21.799119684322328</v>
      </c>
      <c r="G11" s="1">
        <f t="shared" si="2"/>
        <v>0.35736261777577588</v>
      </c>
      <c r="H11" s="2">
        <f t="shared" si="6"/>
        <v>0.37652811735941327</v>
      </c>
    </row>
    <row r="12" spans="1:8" x14ac:dyDescent="0.35">
      <c r="A12">
        <v>10</v>
      </c>
      <c r="B12">
        <f t="shared" si="3"/>
        <v>143</v>
      </c>
      <c r="C12" s="3">
        <f t="shared" si="4"/>
        <v>67.294117647058826</v>
      </c>
      <c r="D12" s="4">
        <f t="shared" si="5"/>
        <v>67</v>
      </c>
      <c r="E12" s="3">
        <f t="shared" si="0"/>
        <v>3.8459657701711492</v>
      </c>
      <c r="F12" s="2">
        <f t="shared" si="1"/>
        <v>24.164915619054987</v>
      </c>
      <c r="G12" s="1">
        <f t="shared" si="2"/>
        <v>0.36067038237395505</v>
      </c>
      <c r="H12" s="2">
        <f t="shared" si="6"/>
        <v>0.37652811735941327</v>
      </c>
    </row>
    <row r="13" spans="1:8" x14ac:dyDescent="0.35">
      <c r="A13">
        <v>11</v>
      </c>
      <c r="B13">
        <f t="shared" si="3"/>
        <v>157</v>
      </c>
      <c r="C13" s="3">
        <f t="shared" si="4"/>
        <v>73.882352941176464</v>
      </c>
      <c r="D13" s="4">
        <f t="shared" si="5"/>
        <v>74</v>
      </c>
      <c r="E13" s="3">
        <f t="shared" si="0"/>
        <v>4.222493887530562</v>
      </c>
      <c r="F13" s="2">
        <f t="shared" si="1"/>
        <v>26.53071155378764</v>
      </c>
      <c r="G13" s="1">
        <f t="shared" si="2"/>
        <v>0.35852312910523837</v>
      </c>
      <c r="H13" s="2">
        <f t="shared" si="6"/>
        <v>0.37652811735941283</v>
      </c>
    </row>
    <row r="14" spans="1:8" x14ac:dyDescent="0.35">
      <c r="A14">
        <v>12</v>
      </c>
      <c r="B14">
        <f t="shared" si="3"/>
        <v>171</v>
      </c>
      <c r="C14" s="3">
        <f t="shared" si="4"/>
        <v>80.470588235294116</v>
      </c>
      <c r="D14" s="4">
        <f t="shared" si="5"/>
        <v>80</v>
      </c>
      <c r="E14" s="3">
        <f t="shared" si="0"/>
        <v>4.5990220048899753</v>
      </c>
      <c r="F14" s="2">
        <f t="shared" si="1"/>
        <v>28.896507488520296</v>
      </c>
      <c r="G14" s="1">
        <f t="shared" si="2"/>
        <v>0.36120634360650372</v>
      </c>
      <c r="H14" s="2">
        <f t="shared" si="6"/>
        <v>0.37652811735941327</v>
      </c>
    </row>
    <row r="15" spans="1:8" x14ac:dyDescent="0.35">
      <c r="A15">
        <v>13</v>
      </c>
      <c r="B15">
        <f t="shared" si="3"/>
        <v>185</v>
      </c>
      <c r="C15" s="3">
        <f t="shared" si="4"/>
        <v>87.058823529411768</v>
      </c>
      <c r="D15" s="4">
        <f t="shared" si="5"/>
        <v>87</v>
      </c>
      <c r="E15" s="3">
        <f t="shared" si="0"/>
        <v>4.9755501222493885</v>
      </c>
      <c r="F15" s="2">
        <f t="shared" si="1"/>
        <v>31.262303423252952</v>
      </c>
      <c r="G15" s="1">
        <f t="shared" si="2"/>
        <v>0.35933682095693048</v>
      </c>
      <c r="H15" s="2">
        <f t="shared" si="6"/>
        <v>0.37652811735941327</v>
      </c>
    </row>
    <row r="16" spans="1:8" x14ac:dyDescent="0.35">
      <c r="A16">
        <v>14</v>
      </c>
      <c r="B16">
        <f t="shared" si="3"/>
        <v>199</v>
      </c>
      <c r="C16" s="3">
        <f t="shared" si="4"/>
        <v>93.647058823529406</v>
      </c>
      <c r="D16" s="4">
        <f t="shared" si="5"/>
        <v>94</v>
      </c>
      <c r="E16" s="3">
        <f t="shared" si="0"/>
        <v>5.3520782396088018</v>
      </c>
      <c r="F16" s="2">
        <f t="shared" si="1"/>
        <v>33.628099357985612</v>
      </c>
      <c r="G16" s="1">
        <f t="shared" si="2"/>
        <v>0.35774573785091074</v>
      </c>
      <c r="H16" s="2">
        <f t="shared" si="6"/>
        <v>0.37652811735941327</v>
      </c>
    </row>
    <row r="17" spans="1:8" x14ac:dyDescent="0.35">
      <c r="A17">
        <v>15</v>
      </c>
      <c r="B17">
        <f t="shared" si="3"/>
        <v>213</v>
      </c>
      <c r="C17" s="3">
        <f t="shared" si="4"/>
        <v>100.23529411764706</v>
      </c>
      <c r="D17" s="4">
        <f t="shared" si="5"/>
        <v>100</v>
      </c>
      <c r="E17" s="3">
        <f t="shared" si="0"/>
        <v>5.7286063569682151</v>
      </c>
      <c r="F17" s="2">
        <f t="shared" si="1"/>
        <v>35.993895292718264</v>
      </c>
      <c r="G17" s="1">
        <f t="shared" si="2"/>
        <v>0.35993895292718264</v>
      </c>
      <c r="H17" s="2">
        <f t="shared" si="6"/>
        <v>0.37652811735941327</v>
      </c>
    </row>
    <row r="18" spans="1:8" x14ac:dyDescent="0.35">
      <c r="A18">
        <v>16</v>
      </c>
      <c r="B18">
        <f t="shared" si="3"/>
        <v>227</v>
      </c>
      <c r="C18" s="3">
        <f t="shared" si="4"/>
        <v>106.82352941176471</v>
      </c>
      <c r="D18" s="4">
        <f t="shared" si="5"/>
        <v>107</v>
      </c>
      <c r="E18" s="3">
        <f t="shared" si="0"/>
        <v>6.1051344743276283</v>
      </c>
      <c r="F18" s="2">
        <f t="shared" si="1"/>
        <v>38.359691227450924</v>
      </c>
      <c r="G18" s="1">
        <f t="shared" si="2"/>
        <v>0.35850178717243852</v>
      </c>
      <c r="H18" s="2">
        <f t="shared" si="6"/>
        <v>0.37652811735941327</v>
      </c>
    </row>
    <row r="19" spans="1:8" x14ac:dyDescent="0.35">
      <c r="A19">
        <v>17</v>
      </c>
      <c r="B19">
        <f t="shared" si="3"/>
        <v>241</v>
      </c>
      <c r="C19" s="3">
        <f t="shared" si="4"/>
        <v>113.41176470588235</v>
      </c>
      <c r="D19" s="4">
        <f t="shared" si="5"/>
        <v>113</v>
      </c>
      <c r="E19" s="3">
        <f t="shared" si="0"/>
        <v>6.4816625916870416</v>
      </c>
      <c r="F19" s="2">
        <f t="shared" si="1"/>
        <v>40.725487162183576</v>
      </c>
      <c r="G19" s="1">
        <f t="shared" si="2"/>
        <v>0.36040254125826171</v>
      </c>
      <c r="H19" s="2">
        <f t="shared" si="6"/>
        <v>0.37652811735941327</v>
      </c>
    </row>
    <row r="20" spans="1:8" x14ac:dyDescent="0.35">
      <c r="A20">
        <v>18</v>
      </c>
      <c r="B20">
        <f t="shared" si="3"/>
        <v>255</v>
      </c>
      <c r="C20" s="3">
        <f t="shared" si="4"/>
        <v>120</v>
      </c>
      <c r="D20" s="4">
        <f t="shared" si="5"/>
        <v>120</v>
      </c>
      <c r="E20" s="3">
        <f t="shared" si="0"/>
        <v>6.8581907090464549</v>
      </c>
      <c r="F20" s="2">
        <f t="shared" si="1"/>
        <v>43.091283096916236</v>
      </c>
      <c r="G20" s="1">
        <f t="shared" si="2"/>
        <v>0.35909402580763528</v>
      </c>
      <c r="H20" s="2">
        <f t="shared" si="6"/>
        <v>0.37652811735941327</v>
      </c>
    </row>
    <row r="21" spans="1:8" x14ac:dyDescent="0.35">
      <c r="A21">
        <v>19</v>
      </c>
      <c r="B21">
        <f t="shared" si="3"/>
        <v>269</v>
      </c>
      <c r="C21" s="3">
        <f t="shared" si="4"/>
        <v>126.58823529411765</v>
      </c>
      <c r="D21" s="4">
        <f t="shared" si="5"/>
        <v>127</v>
      </c>
      <c r="E21" s="3">
        <f t="shared" si="0"/>
        <v>7.2347188264058673</v>
      </c>
      <c r="F21" s="2">
        <f t="shared" si="1"/>
        <v>45.457079031648888</v>
      </c>
      <c r="G21" s="1">
        <f t="shared" si="2"/>
        <v>0.35792975615471567</v>
      </c>
      <c r="H21" s="2">
        <f t="shared" si="6"/>
        <v>0.37652811735941238</v>
      </c>
    </row>
    <row r="22" spans="1:8" x14ac:dyDescent="0.35">
      <c r="A22">
        <v>20</v>
      </c>
      <c r="B22">
        <f t="shared" si="3"/>
        <v>283</v>
      </c>
      <c r="C22" s="3">
        <f t="shared" si="4"/>
        <v>133.1764705882353</v>
      </c>
      <c r="D22" s="4">
        <f t="shared" si="5"/>
        <v>133</v>
      </c>
      <c r="E22" s="3">
        <f t="shared" si="0"/>
        <v>7.6112469437652805</v>
      </c>
      <c r="F22" s="2">
        <f t="shared" si="1"/>
        <v>47.822874966381541</v>
      </c>
      <c r="G22" s="1">
        <f t="shared" si="2"/>
        <v>0.35957048846903417</v>
      </c>
      <c r="H22" s="2">
        <f t="shared" si="6"/>
        <v>0.37652811735941327</v>
      </c>
    </row>
    <row r="23" spans="1:8" x14ac:dyDescent="0.35">
      <c r="A23">
        <v>21</v>
      </c>
      <c r="B23">
        <f t="shared" si="3"/>
        <v>297</v>
      </c>
      <c r="C23" s="3">
        <f t="shared" si="4"/>
        <v>139.76470588235293</v>
      </c>
      <c r="D23" s="4">
        <f t="shared" si="5"/>
        <v>140</v>
      </c>
      <c r="E23" s="3">
        <f t="shared" si="0"/>
        <v>7.9877750611246938</v>
      </c>
      <c r="F23" s="2">
        <f t="shared" si="1"/>
        <v>50.1886709011142</v>
      </c>
      <c r="G23" s="1">
        <f t="shared" si="2"/>
        <v>0.35849050643653002</v>
      </c>
      <c r="H23" s="2">
        <f t="shared" si="6"/>
        <v>0.37652811735941327</v>
      </c>
    </row>
    <row r="24" spans="1:8" x14ac:dyDescent="0.35">
      <c r="A24">
        <v>22</v>
      </c>
      <c r="B24">
        <f t="shared" si="3"/>
        <v>311</v>
      </c>
      <c r="C24" s="3">
        <f t="shared" si="4"/>
        <v>146.35294117647058</v>
      </c>
      <c r="D24" s="4">
        <f t="shared" si="5"/>
        <v>146</v>
      </c>
      <c r="E24" s="3">
        <f t="shared" si="0"/>
        <v>8.3643031784841071</v>
      </c>
      <c r="F24" s="2">
        <f t="shared" si="1"/>
        <v>52.554466835846853</v>
      </c>
      <c r="G24" s="1">
        <f t="shared" si="2"/>
        <v>0.35996210161538938</v>
      </c>
      <c r="H24" s="2">
        <f t="shared" si="6"/>
        <v>0.37652811735941327</v>
      </c>
    </row>
    <row r="25" spans="1:8" x14ac:dyDescent="0.35">
      <c r="A25">
        <v>23</v>
      </c>
      <c r="B25">
        <f t="shared" si="3"/>
        <v>325</v>
      </c>
      <c r="C25" s="3">
        <f t="shared" si="4"/>
        <v>152.94117647058823</v>
      </c>
      <c r="D25" s="4">
        <f t="shared" si="5"/>
        <v>153</v>
      </c>
      <c r="E25" s="3">
        <f t="shared" si="0"/>
        <v>8.7408312958435204</v>
      </c>
      <c r="F25" s="2">
        <f t="shared" si="1"/>
        <v>54.920262770579512</v>
      </c>
      <c r="G25" s="1">
        <f t="shared" si="2"/>
        <v>0.35895596582078115</v>
      </c>
      <c r="H25" s="2">
        <f t="shared" si="6"/>
        <v>0.37652811735941327</v>
      </c>
    </row>
    <row r="26" spans="1:8" x14ac:dyDescent="0.35">
      <c r="A26">
        <v>24</v>
      </c>
      <c r="B26">
        <f t="shared" si="3"/>
        <v>339</v>
      </c>
      <c r="C26" s="3">
        <f t="shared" si="4"/>
        <v>159.52941176470588</v>
      </c>
      <c r="D26" s="4">
        <f t="shared" si="5"/>
        <v>160</v>
      </c>
      <c r="E26" s="3">
        <f t="shared" si="0"/>
        <v>9.1173594132029336</v>
      </c>
      <c r="F26" s="2">
        <f t="shared" si="1"/>
        <v>57.286058705312165</v>
      </c>
      <c r="G26" s="1">
        <f t="shared" si="2"/>
        <v>0.35803786690820105</v>
      </c>
      <c r="H26" s="2">
        <f t="shared" si="6"/>
        <v>0.37652811735941327</v>
      </c>
    </row>
    <row r="27" spans="1:8" x14ac:dyDescent="0.35">
      <c r="A27">
        <v>25</v>
      </c>
      <c r="B27">
        <f t="shared" si="3"/>
        <v>353</v>
      </c>
      <c r="C27" s="3">
        <f t="shared" si="4"/>
        <v>166.11764705882354</v>
      </c>
      <c r="D27" s="4">
        <f t="shared" si="5"/>
        <v>166</v>
      </c>
      <c r="E27" s="3">
        <f t="shared" si="0"/>
        <v>9.4938875305623469</v>
      </c>
      <c r="F27" s="2">
        <f t="shared" si="1"/>
        <v>59.651854640044824</v>
      </c>
      <c r="G27" s="1">
        <f t="shared" si="2"/>
        <v>0.35934852192798089</v>
      </c>
      <c r="H27" s="2">
        <f t="shared" si="6"/>
        <v>0.37652811735941327</v>
      </c>
    </row>
    <row r="28" spans="1:8" x14ac:dyDescent="0.35">
      <c r="A28">
        <v>26</v>
      </c>
      <c r="B28">
        <f t="shared" si="3"/>
        <v>367</v>
      </c>
      <c r="C28" s="3">
        <f t="shared" si="4"/>
        <v>172.70588235294119</v>
      </c>
      <c r="D28" s="4">
        <f t="shared" si="5"/>
        <v>173</v>
      </c>
      <c r="E28" s="3">
        <f t="shared" si="0"/>
        <v>9.8704156479217602</v>
      </c>
      <c r="F28" s="2">
        <f t="shared" si="1"/>
        <v>62.017650574777477</v>
      </c>
      <c r="G28" s="1">
        <f t="shared" si="2"/>
        <v>0.35848352933397387</v>
      </c>
      <c r="H28" s="2">
        <f t="shared" si="6"/>
        <v>0.37652811735941327</v>
      </c>
    </row>
    <row r="29" spans="1:8" x14ac:dyDescent="0.35">
      <c r="A29">
        <v>27</v>
      </c>
      <c r="B29">
        <f t="shared" si="3"/>
        <v>381</v>
      </c>
      <c r="C29" s="3">
        <f t="shared" si="4"/>
        <v>179.29411764705881</v>
      </c>
      <c r="D29" s="4">
        <f t="shared" si="5"/>
        <v>179</v>
      </c>
      <c r="E29" s="3">
        <f t="shared" si="0"/>
        <v>10.246943765281173</v>
      </c>
      <c r="F29" s="2">
        <f t="shared" si="1"/>
        <v>64.383446509510136</v>
      </c>
      <c r="G29" s="1">
        <f t="shared" si="2"/>
        <v>0.35968405871234715</v>
      </c>
      <c r="H29" s="2">
        <f t="shared" si="6"/>
        <v>0.37652811735941327</v>
      </c>
    </row>
    <row r="30" spans="1:8" x14ac:dyDescent="0.35">
      <c r="A30">
        <v>28</v>
      </c>
      <c r="B30">
        <f t="shared" si="3"/>
        <v>395</v>
      </c>
      <c r="C30" s="3">
        <f t="shared" si="4"/>
        <v>185.88235294117646</v>
      </c>
      <c r="D30" s="4">
        <f t="shared" si="5"/>
        <v>186</v>
      </c>
      <c r="E30" s="3">
        <f>$E$31/$B$31*B30</f>
        <v>10.623471882640587</v>
      </c>
      <c r="F30" s="2">
        <f t="shared" si="1"/>
        <v>66.749242444242796</v>
      </c>
      <c r="G30" s="1">
        <f t="shared" si="2"/>
        <v>0.3588668948615204</v>
      </c>
      <c r="H30" s="2">
        <f t="shared" si="6"/>
        <v>0.37652811735941327</v>
      </c>
    </row>
    <row r="31" spans="1:8" x14ac:dyDescent="0.35">
      <c r="A31">
        <v>29</v>
      </c>
      <c r="B31">
        <f t="shared" si="3"/>
        <v>409</v>
      </c>
      <c r="C31" s="3">
        <f t="shared" si="4"/>
        <v>192.47058823529412</v>
      </c>
      <c r="D31" s="4">
        <f t="shared" si="5"/>
        <v>192</v>
      </c>
      <c r="E31" s="3">
        <v>11</v>
      </c>
      <c r="F31" s="2">
        <f t="shared" si="1"/>
        <v>69.115038378975441</v>
      </c>
      <c r="G31" s="1">
        <f t="shared" si="2"/>
        <v>0.35997415822383044</v>
      </c>
      <c r="H31" s="2">
        <f t="shared" si="6"/>
        <v>0.37652811735941327</v>
      </c>
    </row>
    <row r="33" spans="1:8" x14ac:dyDescent="0.35">
      <c r="C33" s="3">
        <f>SUM(C3:C31)</f>
        <v>2906.8235294117649</v>
      </c>
      <c r="D33" s="3">
        <f>SUM(D3:D31)</f>
        <v>2907</v>
      </c>
      <c r="E33" t="s">
        <v>7</v>
      </c>
      <c r="G33" s="1">
        <f>AVERAGE(G3:G31)</f>
        <v>0.35880879797039589</v>
      </c>
    </row>
    <row r="35" spans="1:8" x14ac:dyDescent="0.35">
      <c r="C35" s="5">
        <v>1650000</v>
      </c>
      <c r="D35" s="3">
        <f>ROUND(C35/D33,0)</f>
        <v>568</v>
      </c>
      <c r="E35" t="s">
        <v>8</v>
      </c>
    </row>
    <row r="36" spans="1:8" x14ac:dyDescent="0.35">
      <c r="D36">
        <f>D35*D33</f>
        <v>1651176</v>
      </c>
      <c r="E36" t="s">
        <v>21</v>
      </c>
    </row>
    <row r="37" spans="1:8" x14ac:dyDescent="0.35">
      <c r="C37">
        <v>700</v>
      </c>
      <c r="D37" s="2">
        <f>C37/D35</f>
        <v>1.232394366197183</v>
      </c>
      <c r="E37" t="s">
        <v>9</v>
      </c>
    </row>
    <row r="39" spans="1:8" x14ac:dyDescent="0.35">
      <c r="A39" s="6" t="s">
        <v>11</v>
      </c>
      <c r="B39" s="6"/>
      <c r="C39" s="6"/>
      <c r="D39" s="6"/>
      <c r="E39" s="6"/>
      <c r="F39" s="6"/>
      <c r="G39" s="6"/>
      <c r="H39" s="6"/>
    </row>
    <row r="40" spans="1:8" x14ac:dyDescent="0.35">
      <c r="A40" s="6" t="s">
        <v>12</v>
      </c>
      <c r="B40" s="6"/>
      <c r="C40" s="6"/>
      <c r="D40" s="6"/>
      <c r="E40" s="6"/>
      <c r="F40" s="6"/>
      <c r="G40" s="6"/>
      <c r="H40" s="6"/>
    </row>
    <row r="41" spans="1:8" x14ac:dyDescent="0.35">
      <c r="A41" s="6" t="s">
        <v>18</v>
      </c>
      <c r="B41" s="6"/>
      <c r="C41" s="6"/>
      <c r="D41" s="6"/>
      <c r="E41" s="6"/>
      <c r="F41" s="6"/>
      <c r="G41" s="6"/>
      <c r="H41" s="6"/>
    </row>
    <row r="42" spans="1:8" x14ac:dyDescent="0.35">
      <c r="A42" s="6" t="s">
        <v>20</v>
      </c>
      <c r="B42" s="6"/>
      <c r="C42" s="6"/>
      <c r="D42" s="6"/>
      <c r="E42" s="6"/>
      <c r="F42" s="6"/>
      <c r="G42" s="6"/>
      <c r="H42" s="6"/>
    </row>
    <row r="43" spans="1:8" x14ac:dyDescent="0.35">
      <c r="A43" s="6" t="s">
        <v>13</v>
      </c>
      <c r="B43" s="6"/>
      <c r="C43" s="6"/>
      <c r="D43" s="6"/>
      <c r="E43" s="6"/>
      <c r="F43" s="6"/>
    </row>
    <row r="45" spans="1:8" x14ac:dyDescent="0.35">
      <c r="A45" s="6" t="s">
        <v>19</v>
      </c>
      <c r="B45" s="6"/>
      <c r="C45" s="6"/>
      <c r="D45" s="6"/>
      <c r="E45" s="6"/>
      <c r="F45" s="6"/>
      <c r="G45" s="6"/>
      <c r="H45" s="6"/>
    </row>
    <row r="47" spans="1:8" x14ac:dyDescent="0.35">
      <c r="C47">
        <f>PI()*(E31+0.1)^2/D33</f>
        <v>0.13315295178837233</v>
      </c>
      <c r="D47" t="s">
        <v>23</v>
      </c>
    </row>
    <row r="48" spans="1:8" x14ac:dyDescent="0.35">
      <c r="C48">
        <f>PI()/4*0.046^2</f>
        <v>1.6619025137490004E-3</v>
      </c>
      <c r="D48" t="s">
        <v>22</v>
      </c>
    </row>
    <row r="50" spans="3:4" x14ac:dyDescent="0.35">
      <c r="C50">
        <f>C48/C47</f>
        <v>1.2481154127100073E-2</v>
      </c>
      <c r="D50" t="s">
        <v>24</v>
      </c>
    </row>
    <row r="52" spans="3:4" x14ac:dyDescent="0.35">
      <c r="C52">
        <f>C50*0.1391/1.232</f>
        <v>1.4091952427594319E-3</v>
      </c>
      <c r="D52" t="s">
        <v>25</v>
      </c>
    </row>
  </sheetData>
  <mergeCells count="6">
    <mergeCell ref="A39:H39"/>
    <mergeCell ref="A40:H40"/>
    <mergeCell ref="A43:F43"/>
    <mergeCell ref="A45:H45"/>
    <mergeCell ref="A41:H41"/>
    <mergeCell ref="A42:H4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optimiert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Gerd</dc:creator>
  <cp:lastModifiedBy>Gerd</cp:lastModifiedBy>
  <dcterms:created xsi:type="dcterms:W3CDTF">2025-01-14T17:52:50Z</dcterms:created>
  <dcterms:modified xsi:type="dcterms:W3CDTF">2025-01-14T18:44:07Z</dcterms:modified>
</cp:coreProperties>
</file>